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459\Desktop\extraliga\ZZBK - VV SBA\rozvoj 2018 - 2023\"/>
    </mc:Choice>
  </mc:AlternateContent>
  <bookViews>
    <workbookView xWindow="10770" yWindow="210" windowWidth="17280" windowHeight="8970"/>
  </bookViews>
  <sheets>
    <sheet name="Hárok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H6" i="1"/>
  <c r="F27" i="1"/>
  <c r="F6" i="1"/>
  <c r="F8" i="1"/>
  <c r="F16" i="1"/>
  <c r="F10" i="1"/>
  <c r="F12" i="1" l="1"/>
  <c r="T10" i="1" l="1"/>
  <c r="H10" i="1" l="1"/>
  <c r="H12" i="1" l="1"/>
  <c r="H16" i="1"/>
  <c r="T14" i="1"/>
  <c r="T8" i="1"/>
  <c r="H8" i="1" l="1"/>
  <c r="K3" i="1" s="1"/>
  <c r="H14" i="1"/>
  <c r="H18" i="1"/>
  <c r="N3" i="1" l="1"/>
</calcChain>
</file>

<file path=xl/sharedStrings.xml><?xml version="1.0" encoding="utf-8"?>
<sst xmlns="http://schemas.openxmlformats.org/spreadsheetml/2006/main" count="47" uniqueCount="36">
  <si>
    <t>reprezentanti mládež:</t>
  </si>
  <si>
    <t>družstiev</t>
  </si>
  <si>
    <t>hráčov</t>
  </si>
  <si>
    <t>na družstvo</t>
  </si>
  <si>
    <t>na hráča</t>
  </si>
  <si>
    <t>Pozn.: do hrubo orámovaných políčok sa zadáva aktuálna hodnota pre daný rozpočet SBA, aktuálny počet družstiev v sezóne, resp. počet reprezentantov (reprezentantom každý, kto je v 24 aj v 12)</t>
  </si>
  <si>
    <t>členská základňa - kvantita:</t>
  </si>
  <si>
    <t>členská základňa - kvalita I.:</t>
  </si>
  <si>
    <t>členská základňa - kvalita II.:</t>
  </si>
  <si>
    <t>členská základňa - kvalita III: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</si>
  <si>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na družstvo</t>
    </r>
  </si>
  <si>
    <t>celková suma do mládeže:</t>
  </si>
  <si>
    <t>%</t>
  </si>
  <si>
    <t>% do kvantity</t>
  </si>
  <si>
    <t>% do kvality</t>
  </si>
  <si>
    <t>Principiálne rozdelenie dotácii do klubovej mládeže:</t>
  </si>
  <si>
    <t>členská základňa - dotácia turnaje:</t>
  </si>
  <si>
    <t>turnajov</t>
  </si>
  <si>
    <t>Ø na turnaj</t>
  </si>
  <si>
    <t>22/23</t>
  </si>
  <si>
    <t xml:space="preserve">pričom celková štátna dotácia SBA na rok 2022 je </t>
  </si>
  <si>
    <t>na MSR 2022 do 4.miesta (U15,U17,U19)</t>
  </si>
  <si>
    <t>ME2022 U16, U18, U20 - širšia nominácia max 24 hracov, užšia vzdy 12 hracov</t>
  </si>
  <si>
    <t>dotácia pre družstvá hrajúce MSR 2022 (U23 az U11 chlapci aj dievcata)</t>
  </si>
  <si>
    <t>povinne min. 15% pre družstvá do 23 rokov 2022/23 podľa ZoŠ je 225832,80,-</t>
  </si>
  <si>
    <t>platba za rozhodcov sezóna 2021/22 - mini a mikro a turnaje MSR2022</t>
  </si>
  <si>
    <t>dotácia pre družstvá hrajúce egbl, ceybl, ewbl 2021/22</t>
  </si>
  <si>
    <t>*</t>
  </si>
  <si>
    <t>**</t>
  </si>
  <si>
    <t>***</t>
  </si>
  <si>
    <t>****</t>
  </si>
  <si>
    <t>suma schvalene na VV SBA 19.1.2022</t>
  </si>
  <si>
    <t>suma schvalene na VV SBA 27.4.2022</t>
  </si>
  <si>
    <t>platby za U10 a U11 schvalene na VV SBA 19.1.2022, za MSR na VV SBA 27.4.2022</t>
  </si>
  <si>
    <t xml:space="preserve">suma zmenena na zaklade navysenia PUŠ v maji 2022 </t>
  </si>
  <si>
    <t>kontr.sucet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</si>
</sst>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72 Black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72 Black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rgb="FFFF0000"/>
      <name val="72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4" borderId="2" xfId="0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3" borderId="0" xfId="0" applyFill="1" applyBorder="1"/>
    <xf numFmtId="2" fontId="0" fillId="3" borderId="0" xfId="0" applyNumberForma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2" fontId="1" fillId="2" borderId="0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2" borderId="1" xfId="0" applyFont="1" applyFill="1" applyBorder="1"/>
    <xf numFmtId="2" fontId="0" fillId="0" borderId="0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2" fontId="0" fillId="2" borderId="10" xfId="0" applyNumberFormat="1" applyFill="1" applyBorder="1"/>
    <xf numFmtId="2" fontId="0" fillId="0" borderId="0" xfId="0" applyNumberFormat="1"/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2" fontId="5" fillId="2" borderId="10" xfId="0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2" fontId="5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2" fontId="1" fillId="3" borderId="0" xfId="0" applyNumberFormat="1" applyFont="1" applyFill="1" applyBorder="1"/>
    <xf numFmtId="2" fontId="1" fillId="4" borderId="0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7"/>
  <sheetViews>
    <sheetView tabSelected="1" workbookViewId="0">
      <selection activeCell="J5" sqref="J5"/>
    </sheetView>
  </sheetViews>
  <sheetFormatPr defaultRowHeight="15" x14ac:dyDescent="0.25"/>
  <cols>
    <col min="1" max="1" width="3.28515625" customWidth="1"/>
    <col min="2" max="2" width="3.7109375" customWidth="1"/>
    <col min="5" max="5" width="14.5703125" customWidth="1"/>
    <col min="6" max="6" width="13.85546875" customWidth="1"/>
    <col min="7" max="7" width="4.7109375" style="51" customWidth="1"/>
    <col min="8" max="8" width="9.5703125" bestFit="1" customWidth="1"/>
    <col min="11" max="11" width="9.5703125" bestFit="1" customWidth="1"/>
    <col min="13" max="13" width="8.42578125" customWidth="1"/>
    <col min="14" max="14" width="13" customWidth="1"/>
    <col min="15" max="15" width="10.42578125" customWidth="1"/>
    <col min="19" max="19" width="5.28515625" style="45" customWidth="1"/>
    <col min="20" max="20" width="9.5703125" bestFit="1" customWidth="1"/>
    <col min="22" max="22" width="7.140625" customWidth="1"/>
    <col min="23" max="23" width="3.42578125" customWidth="1"/>
  </cols>
  <sheetData>
    <row r="1" spans="2:23" ht="15.75" thickBot="1" x14ac:dyDescent="0.3"/>
    <row r="2" spans="2:23" x14ac:dyDescent="0.25">
      <c r="B2" s="2"/>
      <c r="C2" s="3"/>
      <c r="D2" s="3"/>
      <c r="E2" s="3"/>
      <c r="F2" s="3"/>
      <c r="G2" s="5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3"/>
      <c r="U2" s="3"/>
      <c r="V2" s="3"/>
      <c r="W2" s="4"/>
    </row>
    <row r="3" spans="2:23" x14ac:dyDescent="0.25">
      <c r="B3" s="5"/>
      <c r="C3" s="6" t="s">
        <v>15</v>
      </c>
      <c r="D3" s="6"/>
      <c r="E3" s="6"/>
      <c r="F3" s="6"/>
      <c r="G3" s="53"/>
      <c r="H3" s="6"/>
      <c r="I3" s="7"/>
      <c r="J3" s="8"/>
      <c r="K3" s="63">
        <f>H8+H10</f>
        <v>59.493082063399925</v>
      </c>
      <c r="L3" s="36" t="s">
        <v>13</v>
      </c>
      <c r="M3" s="36"/>
      <c r="N3" s="64">
        <f>H12+H14+H16+H18</f>
        <v>40.506917936600082</v>
      </c>
      <c r="O3" s="36" t="s">
        <v>14</v>
      </c>
      <c r="P3" s="36"/>
      <c r="Q3" s="8"/>
      <c r="R3" s="8"/>
      <c r="S3" s="35"/>
      <c r="T3" s="8"/>
      <c r="U3" s="8"/>
      <c r="V3" s="8"/>
      <c r="W3" s="9"/>
    </row>
    <row r="4" spans="2:23" x14ac:dyDescent="0.25">
      <c r="B4" s="5"/>
      <c r="C4" s="7"/>
      <c r="D4" s="7"/>
      <c r="E4" s="7"/>
      <c r="F4" s="7"/>
      <c r="G4" s="53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35"/>
      <c r="T4" s="8"/>
      <c r="U4" s="8"/>
      <c r="V4" s="8"/>
      <c r="W4" s="9"/>
    </row>
    <row r="5" spans="2:23" ht="15.75" thickBot="1" x14ac:dyDescent="0.3">
      <c r="B5" s="5"/>
      <c r="C5" s="8"/>
      <c r="D5" s="8"/>
      <c r="E5" s="8"/>
      <c r="F5" s="8"/>
      <c r="G5" s="54"/>
      <c r="H5" s="10" t="s">
        <v>12</v>
      </c>
      <c r="I5" s="8"/>
      <c r="J5" s="8"/>
      <c r="K5" s="28"/>
      <c r="L5" s="8"/>
      <c r="M5" s="8"/>
      <c r="N5" s="8"/>
      <c r="O5" s="8"/>
      <c r="P5" s="8"/>
      <c r="Q5" s="8"/>
      <c r="R5" s="8"/>
      <c r="S5" s="35"/>
      <c r="T5" s="8"/>
      <c r="U5" s="8"/>
      <c r="V5" s="8"/>
      <c r="W5" s="9"/>
    </row>
    <row r="6" spans="2:23" ht="15.75" thickBot="1" x14ac:dyDescent="0.3">
      <c r="B6" s="5"/>
      <c r="C6" s="36" t="s">
        <v>11</v>
      </c>
      <c r="D6" s="36"/>
      <c r="E6" s="37"/>
      <c r="F6" s="61">
        <f>SUM(F8:F18)</f>
        <v>409312.8</v>
      </c>
      <c r="G6" s="54"/>
      <c r="H6" s="62">
        <f>F6/N6*100</f>
        <v>27.186892249487233</v>
      </c>
      <c r="I6" s="8" t="s">
        <v>20</v>
      </c>
      <c r="J6" s="8"/>
      <c r="K6" s="8"/>
      <c r="L6" s="8"/>
      <c r="M6" s="8"/>
      <c r="N6" s="11">
        <v>1505552</v>
      </c>
      <c r="O6" s="8"/>
      <c r="P6" s="8"/>
      <c r="Q6" s="43" t="s">
        <v>19</v>
      </c>
      <c r="R6" s="43"/>
      <c r="S6" s="35"/>
      <c r="T6" s="8"/>
      <c r="U6" s="8"/>
      <c r="V6" s="8"/>
      <c r="W6" s="9"/>
    </row>
    <row r="7" spans="2:23" ht="15.75" thickBot="1" x14ac:dyDescent="0.3">
      <c r="B7" s="5"/>
      <c r="C7" s="8"/>
      <c r="D7" s="8"/>
      <c r="E7" s="8"/>
      <c r="F7" s="8"/>
      <c r="G7" s="54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5"/>
      <c r="T7" s="8"/>
      <c r="U7" s="8"/>
      <c r="V7" s="8"/>
      <c r="W7" s="9"/>
    </row>
    <row r="8" spans="2:23" ht="15.75" thickBot="1" x14ac:dyDescent="0.3">
      <c r="B8" s="5"/>
      <c r="C8" s="38" t="s">
        <v>6</v>
      </c>
      <c r="D8" s="38"/>
      <c r="E8" s="38"/>
      <c r="F8" s="31">
        <f>N6*15%</f>
        <v>225832.8</v>
      </c>
      <c r="G8" s="55" t="s">
        <v>30</v>
      </c>
      <c r="H8" s="14">
        <f>F8/F6*100</f>
        <v>55.173647147120732</v>
      </c>
      <c r="I8" s="38" t="s">
        <v>24</v>
      </c>
      <c r="J8" s="38"/>
      <c r="K8" s="38"/>
      <c r="L8" s="38"/>
      <c r="M8" s="38"/>
      <c r="N8" s="38"/>
      <c r="O8" s="38"/>
      <c r="P8" s="13"/>
      <c r="Q8" s="27">
        <v>300</v>
      </c>
      <c r="R8" s="13" t="s">
        <v>1</v>
      </c>
      <c r="S8" s="33"/>
      <c r="T8" s="19">
        <f>F8/Q8</f>
        <v>752.77599999999995</v>
      </c>
      <c r="U8" s="42" t="s">
        <v>3</v>
      </c>
      <c r="V8" s="42"/>
      <c r="W8" s="9"/>
    </row>
    <row r="9" spans="2:23" ht="15.75" thickBot="1" x14ac:dyDescent="0.3">
      <c r="B9" s="5"/>
      <c r="C9" s="24"/>
      <c r="D9" s="24"/>
      <c r="E9" s="24"/>
      <c r="F9" s="25"/>
      <c r="G9" s="56"/>
      <c r="H9" s="24"/>
      <c r="I9" s="24"/>
      <c r="J9" s="24"/>
      <c r="K9" s="24"/>
      <c r="L9" s="24"/>
      <c r="M9" s="24"/>
      <c r="N9" s="24"/>
      <c r="O9" s="24"/>
      <c r="P9" s="23"/>
      <c r="Q9" s="23"/>
      <c r="R9" s="23"/>
      <c r="S9" s="26"/>
      <c r="T9" s="25"/>
      <c r="U9" s="26"/>
      <c r="V9" s="26"/>
      <c r="W9" s="9"/>
    </row>
    <row r="10" spans="2:23" ht="15.75" thickBot="1" x14ac:dyDescent="0.3">
      <c r="B10" s="5"/>
      <c r="C10" s="38" t="s">
        <v>16</v>
      </c>
      <c r="D10" s="38"/>
      <c r="E10" s="38"/>
      <c r="F10" s="31">
        <f>7000+10680</f>
        <v>17680</v>
      </c>
      <c r="G10" s="55" t="s">
        <v>29</v>
      </c>
      <c r="H10" s="14">
        <f>F10/F6*100</f>
        <v>4.3194349162791887</v>
      </c>
      <c r="I10" s="38" t="s">
        <v>25</v>
      </c>
      <c r="J10" s="38"/>
      <c r="K10" s="38"/>
      <c r="L10" s="38"/>
      <c r="M10" s="38"/>
      <c r="N10" s="38"/>
      <c r="O10" s="38"/>
      <c r="P10" s="13"/>
      <c r="Q10" s="29">
        <v>57</v>
      </c>
      <c r="R10" s="13" t="s">
        <v>17</v>
      </c>
      <c r="S10" s="33"/>
      <c r="T10" s="12">
        <f>F10/Q10</f>
        <v>310.17543859649123</v>
      </c>
      <c r="U10" s="42" t="s">
        <v>18</v>
      </c>
      <c r="V10" s="42"/>
      <c r="W10" s="9"/>
    </row>
    <row r="11" spans="2:23" ht="15.75" thickBot="1" x14ac:dyDescent="0.3">
      <c r="B11" s="5"/>
      <c r="C11" s="8"/>
      <c r="D11" s="8"/>
      <c r="E11" s="8"/>
      <c r="F11" s="8"/>
      <c r="G11" s="5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5"/>
      <c r="T11" s="8"/>
      <c r="U11" s="8"/>
      <c r="V11" s="8"/>
      <c r="W11" s="9"/>
    </row>
    <row r="12" spans="2:23" ht="15.75" thickBot="1" x14ac:dyDescent="0.3">
      <c r="B12" s="5"/>
      <c r="C12" s="39" t="s">
        <v>7</v>
      </c>
      <c r="D12" s="39"/>
      <c r="E12" s="39"/>
      <c r="F12" s="31">
        <f>(Q12*T12)-(3*200)</f>
        <v>45800</v>
      </c>
      <c r="G12" s="57" t="s">
        <v>27</v>
      </c>
      <c r="H12" s="16">
        <f>F12/F6*100</f>
        <v>11.18948637814405</v>
      </c>
      <c r="I12" s="39" t="s">
        <v>23</v>
      </c>
      <c r="J12" s="39"/>
      <c r="K12" s="39"/>
      <c r="L12" s="39"/>
      <c r="M12" s="39"/>
      <c r="N12" s="39"/>
      <c r="O12" s="39"/>
      <c r="P12" s="15"/>
      <c r="Q12" s="29">
        <v>116</v>
      </c>
      <c r="R12" s="15" t="s">
        <v>1</v>
      </c>
      <c r="S12" s="34"/>
      <c r="T12" s="12">
        <v>400</v>
      </c>
      <c r="U12" s="40" t="s">
        <v>3</v>
      </c>
      <c r="V12" s="40"/>
      <c r="W12" s="9"/>
    </row>
    <row r="13" spans="2:23" ht="15.75" thickBot="1" x14ac:dyDescent="0.3">
      <c r="B13" s="5"/>
      <c r="C13" s="8"/>
      <c r="D13" s="8"/>
      <c r="E13" s="8"/>
      <c r="F13" s="8"/>
      <c r="G13" s="5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35"/>
      <c r="T13" s="8"/>
      <c r="U13" s="8"/>
      <c r="V13" s="8"/>
      <c r="W13" s="9"/>
    </row>
    <row r="14" spans="2:23" ht="15.75" thickBot="1" x14ac:dyDescent="0.3">
      <c r="B14" s="5"/>
      <c r="C14" s="39" t="s">
        <v>8</v>
      </c>
      <c r="D14" s="39"/>
      <c r="E14" s="39"/>
      <c r="F14" s="44">
        <v>36000</v>
      </c>
      <c r="G14" s="57" t="s">
        <v>28</v>
      </c>
      <c r="H14" s="16">
        <f>F14/F6*100</f>
        <v>8.7952294675368083</v>
      </c>
      <c r="I14" s="39" t="s">
        <v>26</v>
      </c>
      <c r="J14" s="39"/>
      <c r="K14" s="39"/>
      <c r="L14" s="39"/>
      <c r="M14" s="39"/>
      <c r="N14" s="39"/>
      <c r="O14" s="39"/>
      <c r="P14" s="15"/>
      <c r="Q14" s="29">
        <v>15</v>
      </c>
      <c r="R14" s="15" t="s">
        <v>1</v>
      </c>
      <c r="S14" s="34"/>
      <c r="T14" s="12">
        <f>F14/Q14</f>
        <v>2400</v>
      </c>
      <c r="U14" s="40" t="s">
        <v>10</v>
      </c>
      <c r="V14" s="40"/>
      <c r="W14" s="9"/>
    </row>
    <row r="15" spans="2:23" ht="15.75" thickBot="1" x14ac:dyDescent="0.3">
      <c r="B15" s="5"/>
      <c r="C15" s="8"/>
      <c r="D15" s="8"/>
      <c r="E15" s="8"/>
      <c r="F15" s="8"/>
      <c r="G15" s="5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5"/>
      <c r="T15" s="8"/>
      <c r="U15" s="8"/>
      <c r="V15" s="8"/>
      <c r="W15" s="9"/>
    </row>
    <row r="16" spans="2:23" ht="15.75" thickBot="1" x14ac:dyDescent="0.3">
      <c r="B16" s="5"/>
      <c r="C16" s="39" t="s">
        <v>9</v>
      </c>
      <c r="D16" s="39"/>
      <c r="E16" s="39"/>
      <c r="F16" s="31">
        <f>Q16*T16</f>
        <v>19200</v>
      </c>
      <c r="G16" s="57" t="s">
        <v>27</v>
      </c>
      <c r="H16" s="16">
        <f>F16/F6*100</f>
        <v>4.690789049352964</v>
      </c>
      <c r="I16" s="41" t="s">
        <v>21</v>
      </c>
      <c r="J16" s="41"/>
      <c r="K16" s="41"/>
      <c r="L16" s="41"/>
      <c r="M16" s="41"/>
      <c r="N16" s="41"/>
      <c r="O16" s="41"/>
      <c r="P16" s="1"/>
      <c r="Q16" s="30">
        <v>24</v>
      </c>
      <c r="R16" s="17" t="s">
        <v>1</v>
      </c>
      <c r="S16" s="34"/>
      <c r="T16" s="12">
        <v>800</v>
      </c>
      <c r="U16" s="40" t="s">
        <v>3</v>
      </c>
      <c r="V16" s="40"/>
      <c r="W16" s="9"/>
    </row>
    <row r="17" spans="2:23" ht="15.75" thickBot="1" x14ac:dyDescent="0.3">
      <c r="B17" s="5"/>
      <c r="C17" s="8"/>
      <c r="D17" s="8"/>
      <c r="E17" s="8"/>
      <c r="F17" s="8"/>
      <c r="G17" s="5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5"/>
      <c r="T17" s="8"/>
      <c r="U17" s="8"/>
      <c r="V17" s="8"/>
      <c r="W17" s="9"/>
    </row>
    <row r="18" spans="2:23" ht="15.75" thickBot="1" x14ac:dyDescent="0.3">
      <c r="B18" s="5"/>
      <c r="C18" s="39" t="s">
        <v>0</v>
      </c>
      <c r="D18" s="39"/>
      <c r="E18" s="39"/>
      <c r="F18" s="19">
        <f>Q18*T18</f>
        <v>64800</v>
      </c>
      <c r="G18" s="57" t="s">
        <v>27</v>
      </c>
      <c r="H18" s="16">
        <f>F18/F6*100</f>
        <v>15.831413041566256</v>
      </c>
      <c r="I18" s="41" t="s">
        <v>22</v>
      </c>
      <c r="J18" s="41"/>
      <c r="K18" s="41"/>
      <c r="L18" s="41"/>
      <c r="M18" s="41"/>
      <c r="N18" s="41"/>
      <c r="O18" s="41"/>
      <c r="P18" s="1"/>
      <c r="Q18" s="60">
        <v>216</v>
      </c>
      <c r="R18" s="18" t="s">
        <v>2</v>
      </c>
      <c r="S18" s="34"/>
      <c r="T18" s="12">
        <v>300</v>
      </c>
      <c r="U18" s="40" t="s">
        <v>4</v>
      </c>
      <c r="V18" s="40"/>
      <c r="W18" s="9"/>
    </row>
    <row r="19" spans="2:23" x14ac:dyDescent="0.25">
      <c r="B19" s="5"/>
      <c r="C19" s="8"/>
      <c r="D19" s="8"/>
      <c r="E19" s="8"/>
      <c r="F19" s="8"/>
      <c r="G19" s="5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5"/>
      <c r="T19" s="8"/>
      <c r="U19" s="8"/>
      <c r="V19" s="8"/>
      <c r="W19" s="9"/>
    </row>
    <row r="20" spans="2:23" x14ac:dyDescent="0.25">
      <c r="B20" s="5"/>
      <c r="C20" s="36" t="s">
        <v>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9"/>
    </row>
    <row r="21" spans="2:23" x14ac:dyDescent="0.25">
      <c r="B21" s="5"/>
      <c r="C21" s="8"/>
      <c r="D21" s="8"/>
      <c r="E21" s="8"/>
      <c r="F21" s="8"/>
      <c r="G21" s="5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5"/>
      <c r="T21" s="8"/>
      <c r="U21" s="8"/>
      <c r="V21" s="8"/>
      <c r="W21" s="9"/>
    </row>
    <row r="22" spans="2:23" x14ac:dyDescent="0.25">
      <c r="B22" s="5"/>
      <c r="C22" s="26" t="s">
        <v>27</v>
      </c>
      <c r="D22" s="49" t="s">
        <v>31</v>
      </c>
      <c r="E22" s="49"/>
      <c r="F22" s="49"/>
      <c r="G22" s="58"/>
      <c r="H22" s="50" t="s">
        <v>28</v>
      </c>
      <c r="I22" s="49" t="s">
        <v>32</v>
      </c>
      <c r="J22" s="49"/>
      <c r="K22" s="49"/>
      <c r="L22" s="49"/>
      <c r="M22" s="49"/>
      <c r="N22" s="50" t="s">
        <v>29</v>
      </c>
      <c r="O22" s="49" t="s">
        <v>33</v>
      </c>
      <c r="P22" s="49"/>
      <c r="Q22" s="49"/>
      <c r="R22" s="49"/>
      <c r="S22" s="49"/>
      <c r="T22" s="49"/>
      <c r="U22" s="49"/>
      <c r="V22" s="49"/>
      <c r="W22" s="9"/>
    </row>
    <row r="23" spans="2:23" x14ac:dyDescent="0.25">
      <c r="B23" s="5"/>
      <c r="C23" s="23"/>
      <c r="D23" s="49"/>
      <c r="E23" s="49"/>
      <c r="F23" s="49"/>
      <c r="G23" s="58"/>
      <c r="H23" s="49"/>
      <c r="I23" s="49"/>
      <c r="J23" s="49"/>
      <c r="K23" s="49"/>
      <c r="L23" s="49"/>
      <c r="M23" s="49"/>
      <c r="N23" s="50" t="s">
        <v>30</v>
      </c>
      <c r="O23" s="49" t="s">
        <v>34</v>
      </c>
      <c r="P23" s="49"/>
      <c r="Q23" s="49"/>
      <c r="R23" s="49"/>
      <c r="S23" s="49"/>
      <c r="T23" s="49"/>
      <c r="U23" s="49"/>
      <c r="V23" s="49"/>
      <c r="W23" s="9"/>
    </row>
    <row r="24" spans="2:23" x14ac:dyDescent="0.25">
      <c r="B24" s="5"/>
      <c r="C24" s="23"/>
      <c r="D24" s="26"/>
      <c r="E24" s="26"/>
      <c r="F24" s="48"/>
      <c r="G24" s="56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6"/>
      <c r="T24" s="23"/>
      <c r="U24" s="23"/>
      <c r="V24" s="23"/>
      <c r="W24" s="9"/>
    </row>
    <row r="25" spans="2:23" ht="15.75" thickBot="1" x14ac:dyDescent="0.3">
      <c r="B25" s="20"/>
      <c r="C25" s="21"/>
      <c r="D25" s="21"/>
      <c r="E25" s="21"/>
      <c r="F25" s="21"/>
      <c r="G25" s="59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47"/>
      <c r="T25" s="21"/>
      <c r="U25" s="21"/>
      <c r="V25" s="21"/>
      <c r="W25" s="22"/>
    </row>
    <row r="27" spans="2:23" x14ac:dyDescent="0.25">
      <c r="E27" s="45" t="s">
        <v>35</v>
      </c>
      <c r="F27" s="32">
        <f>F8+F10+F12+F14+F16</f>
        <v>344512.8</v>
      </c>
    </row>
  </sheetData>
  <mergeCells count="23">
    <mergeCell ref="I18:O18"/>
    <mergeCell ref="L3:M3"/>
    <mergeCell ref="O3:P3"/>
    <mergeCell ref="U8:V8"/>
    <mergeCell ref="U14:V14"/>
    <mergeCell ref="I12:O12"/>
    <mergeCell ref="I8:O8"/>
    <mergeCell ref="I14:O14"/>
    <mergeCell ref="U10:V10"/>
    <mergeCell ref="Q6:R6"/>
    <mergeCell ref="C6:E6"/>
    <mergeCell ref="C10:E10"/>
    <mergeCell ref="I10:O10"/>
    <mergeCell ref="C16:E16"/>
    <mergeCell ref="C18:E18"/>
    <mergeCell ref="C20:V20"/>
    <mergeCell ref="U16:V16"/>
    <mergeCell ref="U18:V18"/>
    <mergeCell ref="C8:E8"/>
    <mergeCell ref="C12:E12"/>
    <mergeCell ref="C14:E14"/>
    <mergeCell ref="U12:V12"/>
    <mergeCell ref="I16:O16"/>
  </mergeCells>
  <pageMargins left="0.25" right="0.25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F5C04041DD6438663D1460855A19C" ma:contentTypeVersion="12" ma:contentTypeDescription="Create a new document." ma:contentTypeScope="" ma:versionID="3059ba77c07a3267aa8bdea6eb07be96">
  <xsd:schema xmlns:xsd="http://www.w3.org/2001/XMLSchema" xmlns:xs="http://www.w3.org/2001/XMLSchema" xmlns:p="http://schemas.microsoft.com/office/2006/metadata/properties" xmlns:ns3="0bbb9bed-1514-4cfc-be90-d86dc54ad685" xmlns:ns4="8c6c87a7-5887-4563-928c-dc751ea6a764" targetNamespace="http://schemas.microsoft.com/office/2006/metadata/properties" ma:root="true" ma:fieldsID="f8cbad9b037cabd6c4660cc139a5d164" ns3:_="" ns4:_="">
    <xsd:import namespace="0bbb9bed-1514-4cfc-be90-d86dc54ad685"/>
    <xsd:import namespace="8c6c87a7-5887-4563-928c-dc751ea6a7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b9bed-1514-4cfc-be90-d86dc54ad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c87a7-5887-4563-928c-dc751ea6a7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3296B2-BAF9-428D-B0F3-79DB78EB363B}">
  <ds:schemaRefs>
    <ds:schemaRef ds:uri="8c6c87a7-5887-4563-928c-dc751ea6a764"/>
    <ds:schemaRef ds:uri="http://purl.org/dc/terms/"/>
    <ds:schemaRef ds:uri="http://schemas.openxmlformats.org/package/2006/metadata/core-properties"/>
    <ds:schemaRef ds:uri="http://purl.org/dc/dcmitype/"/>
    <ds:schemaRef ds:uri="0bbb9bed-1514-4cfc-be90-d86dc54ad68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472BAA-4959-4C5A-A134-2B7261606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b9bed-1514-4cfc-be90-d86dc54ad685"/>
    <ds:schemaRef ds:uri="8c6c87a7-5887-4563-928c-dc751ea6a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09B138-6B85-4FD0-80DE-8FBB8D20F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Drgoň Miloš</cp:lastModifiedBy>
  <cp:lastPrinted>2021-10-22T10:42:31Z</cp:lastPrinted>
  <dcterms:created xsi:type="dcterms:W3CDTF">2016-09-30T11:56:46Z</dcterms:created>
  <dcterms:modified xsi:type="dcterms:W3CDTF">2022-07-07T11:15:46Z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0x0101004D9F5C04041DD6438663D1460855A19C</vt:lpwstr>
  </property>
</Properties>
</file>